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68" windowWidth="19140" windowHeight="6396"/>
  </bookViews>
  <sheets>
    <sheet name="Income &amp; Expenditure  2018" sheetId="1" r:id="rId1"/>
    <sheet name="Projects summaries" sheetId="3" r:id="rId2"/>
    <sheet name="Lions Shed BBQ's" sheetId="4" r:id="rId3"/>
  </sheets>
  <calcPr calcId="145621"/>
</workbook>
</file>

<file path=xl/calcChain.xml><?xml version="1.0" encoding="utf-8"?>
<calcChain xmlns="http://schemas.openxmlformats.org/spreadsheetml/2006/main">
  <c r="N75" i="1" l="1"/>
  <c r="N26" i="1"/>
  <c r="N25" i="1"/>
  <c r="N21" i="1"/>
  <c r="N65" i="1"/>
  <c r="N64" i="1"/>
  <c r="M75" i="1"/>
  <c r="L75" i="1"/>
  <c r="K37" i="1"/>
  <c r="K75" i="1"/>
  <c r="J75" i="1"/>
  <c r="I75" i="1"/>
  <c r="H75" i="1"/>
  <c r="G75" i="1"/>
  <c r="F75" i="1"/>
  <c r="E75" i="1"/>
  <c r="D75" i="1"/>
  <c r="M37" i="1"/>
  <c r="L37" i="1"/>
  <c r="J37" i="1"/>
  <c r="H37" i="1"/>
  <c r="G37" i="1"/>
  <c r="F37" i="1"/>
  <c r="N20" i="1"/>
  <c r="N12" i="1"/>
  <c r="C75" i="1"/>
  <c r="B75" i="1"/>
  <c r="C37" i="1"/>
  <c r="B37" i="1"/>
  <c r="N57" i="1" l="1"/>
  <c r="I37" i="1" l="1"/>
  <c r="E37" i="1"/>
  <c r="N55" i="1"/>
  <c r="M67" i="1"/>
  <c r="L67" i="1"/>
  <c r="K67" i="1"/>
  <c r="J67" i="1"/>
  <c r="I67" i="1"/>
  <c r="H67" i="1"/>
  <c r="G67" i="1"/>
  <c r="F67" i="1"/>
  <c r="E67" i="1"/>
  <c r="D37" i="1"/>
  <c r="D67" i="1"/>
  <c r="C67" i="1"/>
  <c r="B67" i="1"/>
  <c r="N28" i="1" l="1"/>
  <c r="N19" i="1"/>
  <c r="N66" i="1" l="1"/>
  <c r="N36" i="1" l="1"/>
  <c r="N35" i="1"/>
  <c r="N34" i="1"/>
  <c r="N33" i="1"/>
  <c r="N32" i="1"/>
  <c r="N31" i="1"/>
  <c r="N30" i="1"/>
  <c r="N29" i="1"/>
  <c r="N27" i="1"/>
  <c r="N24" i="1"/>
  <c r="N23" i="1"/>
  <c r="N22" i="1"/>
  <c r="N18" i="1"/>
  <c r="N17" i="1"/>
  <c r="N16" i="1"/>
  <c r="N15" i="1"/>
  <c r="N14" i="1"/>
  <c r="N13" i="1"/>
  <c r="N63" i="1"/>
  <c r="N62" i="1"/>
  <c r="N61" i="1"/>
  <c r="N60" i="1"/>
  <c r="N59" i="1"/>
  <c r="N58" i="1"/>
  <c r="N56" i="1"/>
  <c r="N53" i="1"/>
  <c r="N54" i="1"/>
  <c r="N37" i="1" l="1"/>
  <c r="N67" i="1"/>
  <c r="T18" i="3" l="1"/>
  <c r="T20" i="3" s="1"/>
  <c r="T14" i="3"/>
  <c r="C20" i="3" l="1"/>
  <c r="O13" i="3" l="1"/>
  <c r="N13" i="3"/>
  <c r="M13" i="3"/>
  <c r="N5" i="3"/>
  <c r="M5" i="3"/>
  <c r="L13" i="3" l="1"/>
  <c r="L5" i="3" l="1"/>
  <c r="K13" i="3" l="1"/>
  <c r="K5" i="3" l="1"/>
  <c r="J13" i="3"/>
  <c r="I13" i="3"/>
  <c r="H13" i="3"/>
  <c r="G13" i="3"/>
  <c r="F13" i="3"/>
  <c r="E13" i="3"/>
  <c r="D13" i="3"/>
  <c r="J5" i="3"/>
  <c r="I5" i="3"/>
  <c r="H5" i="3"/>
  <c r="G5" i="3"/>
  <c r="F5" i="3"/>
  <c r="E5" i="3"/>
  <c r="D5" i="3"/>
</calcChain>
</file>

<file path=xl/sharedStrings.xml><?xml version="1.0" encoding="utf-8"?>
<sst xmlns="http://schemas.openxmlformats.org/spreadsheetml/2006/main" count="144" uniqueCount="94">
  <si>
    <t>Project</t>
  </si>
  <si>
    <t>Total</t>
  </si>
  <si>
    <t>Xmas Red Bows</t>
  </si>
  <si>
    <t>Bank Interest</t>
  </si>
  <si>
    <t>Donations</t>
  </si>
  <si>
    <t>Administration</t>
  </si>
  <si>
    <t>Income</t>
  </si>
  <si>
    <t>Expenditure</t>
  </si>
  <si>
    <t xml:space="preserve"> Funds @ end previous month</t>
  </si>
  <si>
    <t>Total Funds end of month</t>
  </si>
  <si>
    <t>Website</t>
  </si>
  <si>
    <t>Rotary Fair BBQ</t>
  </si>
  <si>
    <t>Expenses</t>
  </si>
  <si>
    <t>Profit / Loss</t>
  </si>
  <si>
    <t>BAG</t>
  </si>
  <si>
    <t>Bank fees</t>
  </si>
  <si>
    <t>Historical Booklet</t>
  </si>
  <si>
    <t>Surplus</t>
  </si>
  <si>
    <r>
      <t xml:space="preserve">   -</t>
    </r>
    <r>
      <rPr>
        <i/>
        <sz val="11"/>
        <color theme="1"/>
        <rFont val="Calibri"/>
        <family val="2"/>
        <scheme val="minor"/>
      </rPr>
      <t>Drakes Community Program</t>
    </r>
  </si>
  <si>
    <t>Greening of Blackwood</t>
  </si>
  <si>
    <t xml:space="preserve">   -Planter Boxes, Main Road</t>
  </si>
  <si>
    <r>
      <t xml:space="preserve">   -</t>
    </r>
    <r>
      <rPr>
        <i/>
        <sz val="11"/>
        <color theme="1"/>
        <rFont val="Calibri"/>
        <family val="2"/>
        <scheme val="minor"/>
      </rPr>
      <t>Barty's Park</t>
    </r>
  </si>
  <si>
    <r>
      <t xml:space="preserve">   -</t>
    </r>
    <r>
      <rPr>
        <i/>
        <sz val="11"/>
        <color theme="1"/>
        <rFont val="Calibri"/>
        <family val="2"/>
        <scheme val="minor"/>
      </rPr>
      <t>Railway Station Gardens</t>
    </r>
  </si>
  <si>
    <t xml:space="preserve">   -History Book Proceeds</t>
  </si>
  <si>
    <t>Meeting Costs (including Xmas)</t>
  </si>
  <si>
    <t xml:space="preserve">   -Xmas Tree Festival Proceeds</t>
  </si>
  <si>
    <t>History Group</t>
  </si>
  <si>
    <t>5 Year Ave</t>
  </si>
  <si>
    <t>10 Year Ave</t>
  </si>
  <si>
    <t>Date</t>
  </si>
  <si>
    <t>History Festival, 2018</t>
  </si>
  <si>
    <t>Cost to BAG</t>
  </si>
  <si>
    <t>Storyboard Project, Blackwood RS</t>
  </si>
  <si>
    <t>Council Grant</t>
  </si>
  <si>
    <t>History Books</t>
  </si>
  <si>
    <t>Printing No. 1</t>
  </si>
  <si>
    <t>Printing No. 2</t>
  </si>
  <si>
    <t>Printing No. 3</t>
  </si>
  <si>
    <t>Printing No. 4</t>
  </si>
  <si>
    <t>Printing No. 5</t>
  </si>
  <si>
    <t>Printing No. 6</t>
  </si>
  <si>
    <t>Printing No. 7</t>
  </si>
  <si>
    <r>
      <t xml:space="preserve">Donations </t>
    </r>
    <r>
      <rPr>
        <sz val="9"/>
        <color theme="1"/>
        <rFont val="Calibri"/>
        <family val="2"/>
        <scheme val="minor"/>
      </rPr>
      <t>(CFS, Legacy)</t>
    </r>
  </si>
  <si>
    <t>Sundry</t>
  </si>
  <si>
    <t>Sponsorships</t>
  </si>
  <si>
    <t>Book Sales banked</t>
  </si>
  <si>
    <t>(Incl Eden Hills brochures)</t>
  </si>
  <si>
    <t>as at 14/7/18</t>
  </si>
  <si>
    <t>DPTI Reimb't</t>
  </si>
  <si>
    <t>as at 15/10/18</t>
  </si>
  <si>
    <t>as at 29/10/18</t>
  </si>
  <si>
    <t>LIONS  SHED  BBQ'S</t>
  </si>
  <si>
    <t>Costs</t>
  </si>
  <si>
    <t>Profit</t>
  </si>
  <si>
    <t xml:space="preserve"> 1/12/18</t>
  </si>
  <si>
    <t xml:space="preserve"> 8/12/18</t>
  </si>
  <si>
    <t xml:space="preserve"> 15/12/18</t>
  </si>
  <si>
    <t xml:space="preserve"> 22/12/18</t>
  </si>
  <si>
    <t>Takings</t>
  </si>
  <si>
    <t>Lions Pageant / Rotary Fair</t>
  </si>
  <si>
    <t>Public Liability Insurance</t>
  </si>
  <si>
    <t>Sundry / Assets</t>
  </si>
  <si>
    <t>History Book</t>
  </si>
  <si>
    <r>
      <t xml:space="preserve">Xmas Tree Festival  </t>
    </r>
    <r>
      <rPr>
        <sz val="9"/>
        <color theme="1"/>
        <rFont val="Calibri"/>
        <family val="2"/>
        <scheme val="minor"/>
      </rPr>
      <t xml:space="preserve"> </t>
    </r>
  </si>
  <si>
    <t>Old Farmhouse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</si>
  <si>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</si>
  <si>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</si>
  <si>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</si>
  <si>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</si>
  <si>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</si>
  <si>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</si>
  <si>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</si>
  <si>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</si>
  <si>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</si>
  <si>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</si>
  <si>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</si>
  <si>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</si>
  <si>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Lions &amp; Bunnings BBQ's</t>
  </si>
  <si>
    <t>Streetscape / Stobie Poles</t>
  </si>
  <si>
    <t>Meetings</t>
  </si>
  <si>
    <t>Lion's &amp; Bunning's BBQ's</t>
  </si>
  <si>
    <t>0k</t>
  </si>
  <si>
    <t>ok</t>
  </si>
  <si>
    <t>Kangaroo Island Bushfire Aid</t>
  </si>
  <si>
    <t>Clean-up-Australia Day</t>
  </si>
  <si>
    <t>Belair Storyboard</t>
  </si>
  <si>
    <t>Eden Hills Storyboard</t>
  </si>
  <si>
    <t>Eden Hills Storyboard Grant</t>
  </si>
  <si>
    <t>BLACKWOOD  ACTION  GROUP</t>
  </si>
  <si>
    <t>ANNUAL  FINANCE  STATEMENT  2020</t>
  </si>
  <si>
    <t>Expenditure  -  31/10/2019   to   31/10/ 2020</t>
  </si>
  <si>
    <t>Income  -  31/10/2019   to   31/10/2020</t>
  </si>
  <si>
    <t>Monthly  Bank Balance Checks</t>
  </si>
  <si>
    <t>Christmas Tree Festival,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</si>
</sst>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/>
    <xf numFmtId="164" fontId="0" fillId="0" borderId="7" xfId="0" applyNumberFormat="1" applyBorder="1"/>
    <xf numFmtId="164" fontId="0" fillId="0" borderId="6" xfId="0" applyNumberFormat="1" applyBorder="1"/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9" xfId="0" applyNumberFormat="1" applyBorder="1"/>
    <xf numFmtId="2" fontId="0" fillId="0" borderId="0" xfId="0" applyNumberFormat="1" applyFill="1" applyBorder="1"/>
    <xf numFmtId="2" fontId="0" fillId="0" borderId="0" xfId="0" applyNumberFormat="1" applyBorder="1"/>
    <xf numFmtId="2" fontId="0" fillId="0" borderId="1" xfId="0" applyNumberFormat="1" applyBorder="1"/>
    <xf numFmtId="0" fontId="11" fillId="0" borderId="0" xfId="0" applyFont="1" applyAlignment="1">
      <alignment horizontal="right"/>
    </xf>
    <xf numFmtId="0" fontId="0" fillId="0" borderId="2" xfId="0" applyBorder="1"/>
    <xf numFmtId="164" fontId="0" fillId="0" borderId="0" xfId="0" applyNumberFormat="1" applyFont="1" applyAlignment="1">
      <alignment horizontal="right"/>
    </xf>
    <xf numFmtId="164" fontId="0" fillId="0" borderId="10" xfId="0" applyNumberFormat="1" applyBorder="1"/>
    <xf numFmtId="164" fontId="0" fillId="0" borderId="11" xfId="0" applyNumberFormat="1" applyBorder="1"/>
    <xf numFmtId="0" fontId="5" fillId="0" borderId="0" xfId="0" applyFont="1"/>
    <xf numFmtId="2" fontId="4" fillId="0" borderId="0" xfId="0" applyNumberFormat="1" applyFont="1"/>
    <xf numFmtId="164" fontId="0" fillId="0" borderId="0" xfId="0" applyNumberFormat="1" applyBorder="1"/>
    <xf numFmtId="0" fontId="0" fillId="0" borderId="0" xfId="0" applyFont="1" applyBorder="1"/>
    <xf numFmtId="0" fontId="12" fillId="0" borderId="0" xfId="0" applyFont="1" applyBorder="1"/>
    <xf numFmtId="0" fontId="12" fillId="0" borderId="0" xfId="0" applyFont="1"/>
    <xf numFmtId="164" fontId="0" fillId="0" borderId="12" xfId="0" applyNumberFormat="1" applyBorder="1"/>
    <xf numFmtId="164" fontId="0" fillId="0" borderId="13" xfId="0" applyNumberFormat="1" applyBorder="1"/>
    <xf numFmtId="0" fontId="0" fillId="0" borderId="12" xfId="0" applyBorder="1"/>
    <xf numFmtId="0" fontId="3" fillId="0" borderId="0" xfId="0" applyFont="1"/>
    <xf numFmtId="0" fontId="0" fillId="0" borderId="0" xfId="0" applyBorder="1"/>
    <xf numFmtId="164" fontId="8" fillId="0" borderId="0" xfId="0" applyNumberFormat="1" applyFont="1"/>
    <xf numFmtId="164" fontId="5" fillId="0" borderId="0" xfId="0" applyNumberFormat="1" applyFont="1" applyAlignment="1">
      <alignment horizontal="center"/>
    </xf>
    <xf numFmtId="164" fontId="13" fillId="0" borderId="0" xfId="0" applyNumberFormat="1" applyFont="1"/>
    <xf numFmtId="0" fontId="14" fillId="0" borderId="0" xfId="0" applyFont="1"/>
    <xf numFmtId="2" fontId="13" fillId="0" borderId="0" xfId="0" applyNumberFormat="1" applyFont="1" applyFill="1" applyBorder="1"/>
    <xf numFmtId="0" fontId="15" fillId="0" borderId="0" xfId="0" applyFont="1" applyAlignment="1">
      <alignment horizontal="right"/>
    </xf>
    <xf numFmtId="165" fontId="4" fillId="0" borderId="0" xfId="0" applyNumberFormat="1" applyFont="1" applyFill="1" applyBorder="1"/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/>
    <xf numFmtId="164" fontId="3" fillId="0" borderId="0" xfId="0" applyNumberFormat="1" applyFont="1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0" fillId="0" borderId="1" xfId="0" applyBorder="1"/>
    <xf numFmtId="0" fontId="21" fillId="0" borderId="0" xfId="0" applyFont="1"/>
    <xf numFmtId="0" fontId="19" fillId="0" borderId="0" xfId="0" applyFont="1"/>
    <xf numFmtId="165" fontId="0" fillId="0" borderId="0" xfId="0" applyNumberFormat="1"/>
    <xf numFmtId="165" fontId="0" fillId="0" borderId="0" xfId="0" applyNumberFormat="1" applyFont="1"/>
    <xf numFmtId="165" fontId="3" fillId="0" borderId="0" xfId="0" applyNumberFormat="1" applyFont="1"/>
    <xf numFmtId="164" fontId="0" fillId="0" borderId="17" xfId="0" applyNumberFormat="1" applyBorder="1"/>
    <xf numFmtId="6" fontId="0" fillId="0" borderId="0" xfId="0" applyNumberFormat="1"/>
    <xf numFmtId="6" fontId="3" fillId="0" borderId="0" xfId="0" applyNumberFormat="1" applyFont="1"/>
    <xf numFmtId="0" fontId="22" fillId="0" borderId="0" xfId="0" applyFont="1"/>
    <xf numFmtId="164" fontId="6" fillId="0" borderId="7" xfId="0" applyNumberFormat="1" applyFont="1" applyBorder="1"/>
    <xf numFmtId="0" fontId="6" fillId="0" borderId="9" xfId="0" applyFont="1" applyBorder="1"/>
    <xf numFmtId="0" fontId="6" fillId="0" borderId="18" xfId="0" applyFont="1" applyBorder="1"/>
    <xf numFmtId="164" fontId="6" fillId="0" borderId="17" xfId="0" applyNumberFormat="1" applyFont="1" applyBorder="1"/>
    <xf numFmtId="0" fontId="6" fillId="0" borderId="17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14" xfId="0" applyFont="1" applyBorder="1"/>
    <xf numFmtId="164" fontId="6" fillId="0" borderId="19" xfId="0" applyNumberFormat="1" applyFont="1" applyBorder="1"/>
    <xf numFmtId="0" fontId="6" fillId="0" borderId="11" xfId="0" applyFont="1" applyBorder="1"/>
    <xf numFmtId="0" fontId="6" fillId="0" borderId="19" xfId="0" applyFont="1" applyBorder="1"/>
    <xf numFmtId="0" fontId="6" fillId="0" borderId="8" xfId="0" applyFont="1" applyBorder="1"/>
    <xf numFmtId="0" fontId="6" fillId="0" borderId="20" xfId="0" applyFont="1" applyBorder="1"/>
    <xf numFmtId="164" fontId="6" fillId="0" borderId="0" xfId="0" applyNumberFormat="1" applyFont="1"/>
    <xf numFmtId="0" fontId="6" fillId="0" borderId="7" xfId="0" applyFont="1" applyBorder="1"/>
    <xf numFmtId="0" fontId="6" fillId="0" borderId="6" xfId="0" applyFont="1" applyBorder="1"/>
    <xf numFmtId="0" fontId="23" fillId="0" borderId="9" xfId="0" applyFont="1" applyBorder="1"/>
    <xf numFmtId="0" fontId="23" fillId="0" borderId="2" xfId="0" applyFont="1" applyBorder="1"/>
    <xf numFmtId="8" fontId="6" fillId="0" borderId="2" xfId="0" applyNumberFormat="1" applyFont="1" applyBorder="1"/>
    <xf numFmtId="164" fontId="13" fillId="0" borderId="13" xfId="0" applyNumberFormat="1" applyFont="1" applyBorder="1"/>
    <xf numFmtId="164" fontId="13" fillId="0" borderId="14" xfId="0" applyNumberFormat="1" applyFont="1" applyFill="1" applyBorder="1"/>
    <xf numFmtId="0" fontId="0" fillId="0" borderId="17" xfId="0" applyBorder="1"/>
    <xf numFmtId="164" fontId="0" fillId="0" borderId="17" xfId="0" applyNumberFormat="1" applyFont="1" applyBorder="1"/>
    <xf numFmtId="164" fontId="0" fillId="0" borderId="22" xfId="0" applyNumberFormat="1" applyBorder="1"/>
    <xf numFmtId="164" fontId="0" fillId="0" borderId="21" xfId="0" applyNumberFormat="1" applyBorder="1"/>
    <xf numFmtId="0" fontId="0" fillId="0" borderId="22" xfId="0" applyBorder="1"/>
    <xf numFmtId="0" fontId="24" fillId="0" borderId="0" xfId="0" applyFont="1"/>
    <xf numFmtId="0" fontId="1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6" xfId="0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0" fillId="0" borderId="17" xfId="0" applyNumberFormat="1" applyFont="1" applyBorder="1" applyAlignment="1">
      <alignment horizontal="right"/>
    </xf>
    <xf numFmtId="164" fontId="0" fillId="0" borderId="0" xfId="0" applyNumberFormat="1" applyFont="1"/>
    <xf numFmtId="164" fontId="0" fillId="0" borderId="2" xfId="0" applyNumberFormat="1" applyFont="1" applyBorder="1"/>
    <xf numFmtId="164" fontId="0" fillId="0" borderId="2" xfId="0" applyNumberFormat="1" applyFont="1" applyFill="1" applyBorder="1"/>
    <xf numFmtId="164" fontId="0" fillId="0" borderId="13" xfId="0" applyNumberFormat="1" applyFont="1" applyBorder="1"/>
    <xf numFmtId="164" fontId="0" fillId="0" borderId="12" xfId="0" applyNumberFormat="1" applyFont="1" applyBorder="1"/>
    <xf numFmtId="164" fontId="0" fillId="0" borderId="16" xfId="0" applyNumberFormat="1" applyFont="1" applyBorder="1"/>
    <xf numFmtId="164" fontId="0" fillId="0" borderId="0" xfId="0" applyNumberFormat="1" applyFont="1" applyBorder="1"/>
    <xf numFmtId="164" fontId="0" fillId="0" borderId="15" xfId="0" applyNumberFormat="1" applyFont="1" applyBorder="1"/>
    <xf numFmtId="164" fontId="0" fillId="0" borderId="0" xfId="0" applyNumberFormat="1" applyFont="1" applyFill="1" applyBorder="1"/>
    <xf numFmtId="164" fontId="0" fillId="0" borderId="11" xfId="0" applyNumberFormat="1" applyFont="1" applyBorder="1"/>
    <xf numFmtId="164" fontId="0" fillId="0" borderId="0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25" fillId="0" borderId="0" xfId="0" applyFont="1"/>
    <xf numFmtId="0" fontId="26" fillId="0" borderId="0" xfId="0" applyFont="1"/>
    <xf numFmtId="164" fontId="0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77"/>
  <sheetViews>
    <sheetView tabSelected="1" workbookViewId="0">
      <selection activeCell="A2" sqref="A2"/>
    </sheetView>
  </sheetViews>
  <sheetFormatPr defaultRowHeight="14.4" x14ac:dyDescent="0.3"/>
  <cols>
    <col min="1" max="1" width="26.5546875" customWidth="1"/>
    <col min="2" max="14" width="10.5546875" customWidth="1"/>
  </cols>
  <sheetData>
    <row r="5" spans="1:14" ht="31.2" x14ac:dyDescent="0.6">
      <c r="D5" s="92" t="s">
        <v>88</v>
      </c>
    </row>
    <row r="6" spans="1:14" x14ac:dyDescent="0.3">
      <c r="A6" s="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36.6" x14ac:dyDescent="0.7">
      <c r="A7" s="2"/>
      <c r="B7" s="33"/>
      <c r="C7" s="113" t="s">
        <v>89</v>
      </c>
      <c r="D7" s="33"/>
      <c r="E7" s="33"/>
      <c r="H7" s="33"/>
      <c r="I7" s="33"/>
      <c r="J7" s="33"/>
      <c r="K7" s="33"/>
      <c r="L7" s="33"/>
      <c r="M7" s="33"/>
      <c r="N7" s="33"/>
    </row>
    <row r="8" spans="1:14" ht="36.6" x14ac:dyDescent="0.7">
      <c r="A8" s="2"/>
      <c r="B8" s="33"/>
      <c r="C8" s="33"/>
      <c r="D8" s="33"/>
      <c r="E8" s="33"/>
      <c r="F8" s="113"/>
      <c r="H8" s="33"/>
      <c r="I8" s="33"/>
      <c r="J8" s="33"/>
      <c r="K8" s="33"/>
      <c r="L8" s="33"/>
      <c r="M8" s="33"/>
      <c r="N8" s="33"/>
    </row>
    <row r="9" spans="1:14" ht="25.8" x14ac:dyDescent="0.5">
      <c r="D9" s="114" t="s">
        <v>90</v>
      </c>
    </row>
    <row r="10" spans="1:14" ht="15.6" x14ac:dyDescent="0.3">
      <c r="A10" s="6" t="s">
        <v>0</v>
      </c>
      <c r="B10" s="8" t="s">
        <v>66</v>
      </c>
      <c r="C10" s="7" t="s">
        <v>67</v>
      </c>
      <c r="D10" s="8" t="s">
        <v>68</v>
      </c>
      <c r="E10" s="7" t="s">
        <v>69</v>
      </c>
      <c r="F10" s="8" t="s">
        <v>70</v>
      </c>
      <c r="G10" s="7" t="s">
        <v>71</v>
      </c>
      <c r="H10" s="8" t="s">
        <v>72</v>
      </c>
      <c r="I10" s="7" t="s">
        <v>73</v>
      </c>
      <c r="J10" s="8" t="s">
        <v>74</v>
      </c>
      <c r="K10" s="7" t="s">
        <v>75</v>
      </c>
      <c r="L10" s="8" t="s">
        <v>76</v>
      </c>
      <c r="M10" s="93" t="s">
        <v>65</v>
      </c>
      <c r="N10" s="8" t="s">
        <v>1</v>
      </c>
    </row>
    <row r="11" spans="1:14" x14ac:dyDescent="0.3">
      <c r="A11" s="34" t="s">
        <v>19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</row>
    <row r="12" spans="1:14" x14ac:dyDescent="0.3">
      <c r="A12" s="35" t="s">
        <v>20</v>
      </c>
      <c r="B12" s="98">
        <v>214.58</v>
      </c>
      <c r="C12" s="97">
        <v>50.36</v>
      </c>
      <c r="D12" s="109"/>
      <c r="E12" s="110"/>
      <c r="F12" s="97">
        <v>0.95</v>
      </c>
      <c r="G12" s="97">
        <v>124.75</v>
      </c>
      <c r="H12" s="112">
        <v>50.96</v>
      </c>
      <c r="I12" s="111"/>
      <c r="J12" s="112">
        <v>100</v>
      </c>
      <c r="K12" s="97">
        <v>20</v>
      </c>
      <c r="L12" s="112">
        <v>45.6</v>
      </c>
      <c r="M12" s="97">
        <v>631.59</v>
      </c>
      <c r="N12" s="115">
        <f>SUM(B12:M12)</f>
        <v>1238.79</v>
      </c>
    </row>
    <row r="13" spans="1:14" x14ac:dyDescent="0.3">
      <c r="A13" t="s">
        <v>21</v>
      </c>
      <c r="B13" s="62"/>
      <c r="C13" s="96">
        <v>41</v>
      </c>
      <c r="D13" s="99"/>
      <c r="E13" s="100"/>
      <c r="F13" s="99"/>
      <c r="G13" s="100"/>
      <c r="H13" s="44"/>
      <c r="I13" s="100"/>
      <c r="J13" s="101"/>
      <c r="K13" s="100"/>
      <c r="L13" s="99"/>
      <c r="M13" s="100"/>
      <c r="N13" s="4">
        <f t="shared" ref="N13:N36" si="0">SUM(B13:M13)</f>
        <v>41</v>
      </c>
    </row>
    <row r="14" spans="1:14" x14ac:dyDescent="0.3">
      <c r="A14" s="9" t="s">
        <v>22</v>
      </c>
      <c r="B14" s="62">
        <v>83.52</v>
      </c>
      <c r="C14" s="4"/>
      <c r="D14" s="99"/>
      <c r="E14" s="100"/>
      <c r="F14" s="99"/>
      <c r="G14" s="100">
        <v>17.23</v>
      </c>
      <c r="H14" s="99"/>
      <c r="I14" s="100"/>
      <c r="J14" s="99"/>
      <c r="K14" s="100">
        <v>60.67</v>
      </c>
      <c r="L14" s="99">
        <v>16.89</v>
      </c>
      <c r="M14" s="100"/>
      <c r="N14" s="4">
        <f t="shared" si="0"/>
        <v>178.31</v>
      </c>
    </row>
    <row r="15" spans="1:14" x14ac:dyDescent="0.3">
      <c r="A15" t="s">
        <v>59</v>
      </c>
      <c r="B15" s="89"/>
      <c r="C15" s="37">
        <v>119.45</v>
      </c>
      <c r="D15" s="102"/>
      <c r="E15" s="103"/>
      <c r="F15" s="102"/>
      <c r="G15" s="103"/>
      <c r="H15" s="102"/>
      <c r="I15" s="103"/>
      <c r="J15" s="102"/>
      <c r="K15" s="103"/>
      <c r="L15" s="102"/>
      <c r="M15" s="103"/>
      <c r="N15" s="4">
        <f t="shared" si="0"/>
        <v>119.45</v>
      </c>
    </row>
    <row r="16" spans="1:14" x14ac:dyDescent="0.3">
      <c r="A16" t="s">
        <v>80</v>
      </c>
      <c r="B16" s="62">
        <v>840.48</v>
      </c>
      <c r="C16" s="4"/>
      <c r="D16" s="99"/>
      <c r="E16" s="104">
        <v>173.36</v>
      </c>
      <c r="F16" s="99"/>
      <c r="G16" s="100"/>
      <c r="H16" s="99"/>
      <c r="I16" s="100"/>
      <c r="J16" s="99"/>
      <c r="K16" s="100"/>
      <c r="L16" s="99"/>
      <c r="M16" s="100"/>
      <c r="N16" s="4">
        <f t="shared" si="0"/>
        <v>1013.84</v>
      </c>
    </row>
    <row r="17" spans="1:16" x14ac:dyDescent="0.3">
      <c r="A17" t="s">
        <v>2</v>
      </c>
      <c r="B17" s="62">
        <v>25.5</v>
      </c>
      <c r="C17" s="4"/>
      <c r="D17" s="99"/>
      <c r="E17" s="100"/>
      <c r="F17" s="99"/>
      <c r="G17" s="100"/>
      <c r="H17" s="99"/>
      <c r="I17" s="100"/>
      <c r="J17" s="99"/>
      <c r="K17" s="100">
        <v>965.58</v>
      </c>
      <c r="L17" s="99"/>
      <c r="M17" s="100"/>
      <c r="N17" s="4">
        <f t="shared" si="0"/>
        <v>991.08</v>
      </c>
    </row>
    <row r="18" spans="1:16" x14ac:dyDescent="0.3">
      <c r="A18" t="s">
        <v>78</v>
      </c>
      <c r="B18" s="62">
        <v>3827.55</v>
      </c>
      <c r="C18" s="4"/>
      <c r="D18" s="99"/>
      <c r="E18" s="100"/>
      <c r="F18" s="99"/>
      <c r="G18" s="100"/>
      <c r="H18" s="99"/>
      <c r="I18" s="100">
        <v>968.16</v>
      </c>
      <c r="J18" s="99">
        <v>418.74</v>
      </c>
      <c r="K18" s="100">
        <v>765.4</v>
      </c>
      <c r="L18" s="99">
        <v>404.29</v>
      </c>
      <c r="M18" s="100">
        <v>36.200000000000003</v>
      </c>
      <c r="N18" s="4">
        <f t="shared" si="0"/>
        <v>6420.3399999999992</v>
      </c>
    </row>
    <row r="19" spans="1:16" x14ac:dyDescent="0.3">
      <c r="A19" t="s">
        <v>64</v>
      </c>
      <c r="B19" s="62"/>
      <c r="C19" s="4"/>
      <c r="D19" s="99"/>
      <c r="E19" s="100"/>
      <c r="F19" s="99"/>
      <c r="G19" s="100">
        <v>73.760000000000005</v>
      </c>
      <c r="H19" s="99"/>
      <c r="I19" s="100"/>
      <c r="J19" s="99"/>
      <c r="K19" s="100">
        <v>9.59</v>
      </c>
      <c r="L19" s="99"/>
      <c r="M19" s="100">
        <v>10.55</v>
      </c>
      <c r="N19" s="4">
        <f t="shared" si="0"/>
        <v>93.9</v>
      </c>
    </row>
    <row r="20" spans="1:16" x14ac:dyDescent="0.3">
      <c r="A20" t="s">
        <v>84</v>
      </c>
      <c r="B20" s="62"/>
      <c r="C20" s="4"/>
      <c r="D20" s="99"/>
      <c r="E20" s="100"/>
      <c r="F20" s="99">
        <v>129.85</v>
      </c>
      <c r="G20" s="100"/>
      <c r="H20" s="99"/>
      <c r="I20" s="100"/>
      <c r="J20" s="99"/>
      <c r="K20" s="100"/>
      <c r="L20" s="99"/>
      <c r="M20" s="100"/>
      <c r="N20" s="97">
        <f>SUM(B20:M20)</f>
        <v>129.85</v>
      </c>
    </row>
    <row r="21" spans="1:16" x14ac:dyDescent="0.3">
      <c r="A21" t="s">
        <v>83</v>
      </c>
      <c r="B21" s="62"/>
      <c r="C21" s="4"/>
      <c r="D21" s="99">
        <v>1508.6</v>
      </c>
      <c r="E21" s="100">
        <v>260</v>
      </c>
      <c r="F21" s="99"/>
      <c r="G21" s="100"/>
      <c r="H21" s="99"/>
      <c r="I21" s="100"/>
      <c r="J21" s="99"/>
      <c r="K21" s="100"/>
      <c r="L21" s="99"/>
      <c r="M21" s="100"/>
      <c r="N21" s="97">
        <f>SUM(B21:M21)</f>
        <v>1768.6</v>
      </c>
    </row>
    <row r="22" spans="1:16" x14ac:dyDescent="0.3">
      <c r="A22" s="9" t="s">
        <v>4</v>
      </c>
      <c r="B22" s="62"/>
      <c r="C22" s="4"/>
      <c r="D22" s="99"/>
      <c r="E22" s="100"/>
      <c r="F22" s="99"/>
      <c r="G22" s="100"/>
      <c r="H22" s="99"/>
      <c r="I22" s="100"/>
      <c r="J22" s="99"/>
      <c r="K22" s="100"/>
      <c r="L22" s="99"/>
      <c r="M22" s="100"/>
      <c r="N22" s="4">
        <f t="shared" si="0"/>
        <v>0</v>
      </c>
    </row>
    <row r="23" spans="1:16" x14ac:dyDescent="0.3">
      <c r="A23" s="36" t="s">
        <v>23</v>
      </c>
      <c r="B23" s="62"/>
      <c r="C23" s="4"/>
      <c r="D23" s="99"/>
      <c r="E23" s="100"/>
      <c r="F23" s="99"/>
      <c r="G23" s="100"/>
      <c r="H23" s="44"/>
      <c r="I23" s="100"/>
      <c r="J23" s="99"/>
      <c r="K23" s="100"/>
      <c r="L23" s="99"/>
      <c r="M23" s="100"/>
      <c r="N23" s="4">
        <f t="shared" si="0"/>
        <v>0</v>
      </c>
      <c r="O23" s="31"/>
    </row>
    <row r="24" spans="1:16" x14ac:dyDescent="0.3">
      <c r="A24" s="36" t="s">
        <v>25</v>
      </c>
      <c r="B24" s="87"/>
      <c r="C24" s="27"/>
      <c r="D24" s="99"/>
      <c r="E24" s="100">
        <v>5500</v>
      </c>
      <c r="F24" s="99"/>
      <c r="G24" s="100"/>
      <c r="H24" s="44"/>
      <c r="I24" s="100"/>
      <c r="J24" s="99"/>
      <c r="K24" s="100"/>
      <c r="L24" s="99"/>
      <c r="M24" s="100"/>
      <c r="N24" s="4">
        <f t="shared" si="0"/>
        <v>5500</v>
      </c>
    </row>
    <row r="25" spans="1:16" x14ac:dyDescent="0.3">
      <c r="A25" s="9" t="s">
        <v>85</v>
      </c>
      <c r="B25" s="87"/>
      <c r="C25" s="27"/>
      <c r="D25" s="99"/>
      <c r="E25" s="100">
        <v>660</v>
      </c>
      <c r="F25" s="99"/>
      <c r="G25" s="100"/>
      <c r="H25" s="44"/>
      <c r="I25" s="100"/>
      <c r="J25" s="99"/>
      <c r="K25" s="100"/>
      <c r="L25" s="99"/>
      <c r="M25" s="100"/>
      <c r="N25" s="97">
        <f t="shared" si="0"/>
        <v>660</v>
      </c>
    </row>
    <row r="26" spans="1:16" x14ac:dyDescent="0.3">
      <c r="A26" s="9" t="s">
        <v>86</v>
      </c>
      <c r="B26" s="87"/>
      <c r="C26" s="27"/>
      <c r="D26" s="99"/>
      <c r="E26" s="100"/>
      <c r="F26" s="99"/>
      <c r="G26" s="100"/>
      <c r="H26" s="44"/>
      <c r="I26" s="100"/>
      <c r="J26" s="99"/>
      <c r="K26" s="100"/>
      <c r="L26" s="99">
        <v>49.51</v>
      </c>
      <c r="M26" s="100"/>
      <c r="N26" s="97">
        <f t="shared" si="0"/>
        <v>49.51</v>
      </c>
    </row>
    <row r="27" spans="1:16" x14ac:dyDescent="0.3">
      <c r="A27" s="9" t="s">
        <v>62</v>
      </c>
      <c r="B27" s="91"/>
      <c r="C27" s="39"/>
      <c r="D27" s="102"/>
      <c r="E27" s="103"/>
      <c r="F27" s="102"/>
      <c r="G27" s="103"/>
      <c r="H27" s="102"/>
      <c r="I27" s="103"/>
      <c r="J27" s="102"/>
      <c r="K27" s="103"/>
      <c r="L27" s="102"/>
      <c r="M27" s="103">
        <v>632.5</v>
      </c>
      <c r="N27" s="4">
        <f t="shared" si="0"/>
        <v>632.5</v>
      </c>
    </row>
    <row r="28" spans="1:16" x14ac:dyDescent="0.3">
      <c r="A28" t="s">
        <v>26</v>
      </c>
      <c r="B28" s="62"/>
      <c r="C28" s="62"/>
      <c r="D28" s="104">
        <v>65</v>
      </c>
      <c r="E28" s="100"/>
      <c r="F28" s="105"/>
      <c r="G28" s="100"/>
      <c r="H28" s="105"/>
      <c r="I28" s="100">
        <v>64</v>
      </c>
      <c r="J28" s="105">
        <v>92.87</v>
      </c>
      <c r="K28" s="100"/>
      <c r="L28" s="105"/>
      <c r="M28" s="100"/>
      <c r="N28" s="4">
        <f t="shared" si="0"/>
        <v>221.87</v>
      </c>
    </row>
    <row r="29" spans="1:16" x14ac:dyDescent="0.3">
      <c r="A29" s="9" t="s">
        <v>93</v>
      </c>
      <c r="B29" s="62">
        <v>1582.56</v>
      </c>
      <c r="C29" s="62">
        <v>3500.11</v>
      </c>
      <c r="D29" s="100"/>
      <c r="E29" s="100">
        <v>31.54</v>
      </c>
      <c r="F29" s="105"/>
      <c r="G29" s="100"/>
      <c r="H29" s="105"/>
      <c r="I29" s="100"/>
      <c r="J29" s="105"/>
      <c r="K29" s="100"/>
      <c r="L29" s="105"/>
      <c r="M29" s="100"/>
      <c r="N29" s="4">
        <f t="shared" si="0"/>
        <v>5114.21</v>
      </c>
    </row>
    <row r="30" spans="1:16" x14ac:dyDescent="0.3">
      <c r="A30" t="s">
        <v>24</v>
      </c>
      <c r="B30" s="89">
        <v>575.5</v>
      </c>
      <c r="C30" s="89">
        <v>532.04999999999995</v>
      </c>
      <c r="D30" s="103">
        <v>14.1</v>
      </c>
      <c r="E30" s="103"/>
      <c r="F30" s="102">
        <v>39</v>
      </c>
      <c r="G30" s="103">
        <v>40</v>
      </c>
      <c r="H30" s="85"/>
      <c r="I30" s="103"/>
      <c r="J30" s="102">
        <v>150</v>
      </c>
      <c r="K30" s="103"/>
      <c r="L30" s="102">
        <v>100</v>
      </c>
      <c r="M30" s="103"/>
      <c r="N30" s="4">
        <f t="shared" si="0"/>
        <v>1450.6499999999999</v>
      </c>
    </row>
    <row r="31" spans="1:16" x14ac:dyDescent="0.3">
      <c r="A31" t="s">
        <v>10</v>
      </c>
      <c r="B31" s="62"/>
      <c r="C31" s="62"/>
      <c r="D31" s="100"/>
      <c r="E31" s="100"/>
      <c r="F31" s="99"/>
      <c r="G31" s="100"/>
      <c r="H31" s="86"/>
      <c r="I31" s="106"/>
      <c r="J31" s="104"/>
      <c r="K31" s="100"/>
      <c r="L31" s="44">
        <v>214.64</v>
      </c>
      <c r="M31" s="100"/>
      <c r="N31" s="4">
        <f>SUM(B31:M31)</f>
        <v>214.64</v>
      </c>
    </row>
    <row r="32" spans="1:16" x14ac:dyDescent="0.3">
      <c r="A32" t="s">
        <v>60</v>
      </c>
      <c r="B32" s="62"/>
      <c r="C32" s="62"/>
      <c r="D32" s="100">
        <v>516.98</v>
      </c>
      <c r="E32" s="100"/>
      <c r="F32" s="99"/>
      <c r="G32" s="100"/>
      <c r="H32" s="99"/>
      <c r="I32" s="100"/>
      <c r="J32" s="99"/>
      <c r="K32" s="100"/>
      <c r="L32" s="99"/>
      <c r="M32" s="100"/>
      <c r="N32" s="4">
        <f t="shared" si="0"/>
        <v>516.98</v>
      </c>
      <c r="O32" s="62"/>
      <c r="P32" s="41"/>
    </row>
    <row r="33" spans="1:14" x14ac:dyDescent="0.3">
      <c r="A33" t="s">
        <v>61</v>
      </c>
      <c r="B33" s="62">
        <v>167.09</v>
      </c>
      <c r="C33" s="87"/>
      <c r="D33" s="100"/>
      <c r="E33" s="100"/>
      <c r="F33" s="99"/>
      <c r="G33" s="100"/>
      <c r="H33" s="99"/>
      <c r="I33" s="100"/>
      <c r="J33" s="99"/>
      <c r="K33" s="100">
        <v>44</v>
      </c>
      <c r="L33" s="99"/>
      <c r="M33" s="100"/>
      <c r="N33" s="4">
        <f t="shared" si="0"/>
        <v>211.09</v>
      </c>
    </row>
    <row r="34" spans="1:14" x14ac:dyDescent="0.3">
      <c r="A34" t="s">
        <v>5</v>
      </c>
      <c r="B34" s="89">
        <v>303.31</v>
      </c>
      <c r="C34" s="37">
        <v>111.56</v>
      </c>
      <c r="D34" s="102"/>
      <c r="E34" s="103"/>
      <c r="F34" s="102">
        <v>79</v>
      </c>
      <c r="G34" s="103">
        <v>71</v>
      </c>
      <c r="H34" s="102"/>
      <c r="I34" s="103"/>
      <c r="J34" s="102"/>
      <c r="K34" s="103"/>
      <c r="L34" s="103"/>
      <c r="M34" s="103"/>
      <c r="N34" s="4">
        <f t="shared" si="0"/>
        <v>564.87</v>
      </c>
    </row>
    <row r="35" spans="1:14" x14ac:dyDescent="0.3">
      <c r="A35" t="s">
        <v>15</v>
      </c>
      <c r="B35" s="62"/>
      <c r="C35" s="4">
        <v>2.85</v>
      </c>
      <c r="D35" s="99"/>
      <c r="E35" s="100"/>
      <c r="F35" s="99"/>
      <c r="G35" s="100"/>
      <c r="H35" s="99"/>
      <c r="I35" s="100"/>
      <c r="J35" s="107"/>
      <c r="K35" s="100"/>
      <c r="L35" s="105"/>
      <c r="M35" s="100"/>
      <c r="N35" s="4">
        <f t="shared" si="0"/>
        <v>2.85</v>
      </c>
    </row>
    <row r="36" spans="1:14" x14ac:dyDescent="0.3">
      <c r="A36" s="2" t="s">
        <v>1</v>
      </c>
      <c r="B36" s="62"/>
      <c r="C36" s="30"/>
      <c r="D36" s="99"/>
      <c r="E36" s="100"/>
      <c r="F36" s="99"/>
      <c r="G36" s="100"/>
      <c r="H36" s="99"/>
      <c r="I36" s="100"/>
      <c r="J36" s="28"/>
      <c r="K36" s="100"/>
      <c r="L36" s="101"/>
      <c r="M36" s="108"/>
      <c r="N36" s="4">
        <f t="shared" si="0"/>
        <v>0</v>
      </c>
    </row>
    <row r="37" spans="1:14" ht="15" thickBot="1" x14ac:dyDescent="0.35">
      <c r="A37" s="41"/>
      <c r="B37" s="5">
        <f>SUM(B11:B36)</f>
        <v>7620.0900000000011</v>
      </c>
      <c r="C37" s="29">
        <f>SUM(C11:C36)</f>
        <v>4357.380000000001</v>
      </c>
      <c r="D37" s="3">
        <f>SUM(D13:D36)</f>
        <v>2104.6799999999998</v>
      </c>
      <c r="E37" s="5">
        <f t="shared" ref="E37:I37" si="1">SUM(E13:E36)</f>
        <v>6624.9</v>
      </c>
      <c r="F37" s="5">
        <f>SUM(F12:F36)</f>
        <v>248.79999999999998</v>
      </c>
      <c r="G37" s="5">
        <f>SUM(G12:G36)</f>
        <v>326.74</v>
      </c>
      <c r="H37" s="5">
        <f>SUM(H12:H36)</f>
        <v>50.96</v>
      </c>
      <c r="I37" s="5">
        <f t="shared" si="1"/>
        <v>1032.1599999999999</v>
      </c>
      <c r="J37" s="5">
        <f>SUM(J12:J36)</f>
        <v>761.61</v>
      </c>
      <c r="K37" s="5">
        <f>SUM(K12:K36)</f>
        <v>1865.24</v>
      </c>
      <c r="L37" s="5">
        <f>SUM(L12:L36)</f>
        <v>830.93000000000006</v>
      </c>
      <c r="M37" s="5">
        <f>SUM(M12:M36)</f>
        <v>1310.8400000000001</v>
      </c>
      <c r="N37" s="5">
        <f>SUM(B37:M37)</f>
        <v>27134.330000000005</v>
      </c>
    </row>
    <row r="38" spans="1:14" ht="15" thickTop="1" x14ac:dyDescent="0.3">
      <c r="A38" s="4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46" spans="1:14" ht="31.2" x14ac:dyDescent="0.6">
      <c r="D46" s="92" t="s">
        <v>88</v>
      </c>
    </row>
    <row r="47" spans="1:14" x14ac:dyDescent="0.3">
      <c r="A47" s="2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4" ht="36.6" x14ac:dyDescent="0.7">
      <c r="A48" s="2"/>
      <c r="B48" s="33"/>
      <c r="C48" s="113" t="s">
        <v>89</v>
      </c>
      <c r="D48" s="33"/>
      <c r="E48" s="33"/>
      <c r="H48" s="33"/>
      <c r="I48" s="33"/>
      <c r="J48" s="33"/>
      <c r="K48" s="33"/>
    </row>
    <row r="49" spans="1:14" x14ac:dyDescent="0.3">
      <c r="L49" s="31"/>
      <c r="M49" s="31"/>
      <c r="N49" s="31"/>
    </row>
    <row r="50" spans="1:14" x14ac:dyDescent="0.3">
      <c r="L50" s="31"/>
      <c r="M50" s="31"/>
      <c r="N50" s="31"/>
    </row>
    <row r="51" spans="1:14" ht="25.8" x14ac:dyDescent="0.5">
      <c r="D51" s="114" t="s">
        <v>91</v>
      </c>
      <c r="F51" s="45"/>
    </row>
    <row r="52" spans="1:14" ht="15.6" x14ac:dyDescent="0.3">
      <c r="A52" s="6" t="s">
        <v>0</v>
      </c>
      <c r="B52" s="8" t="s">
        <v>66</v>
      </c>
      <c r="C52" s="7" t="s">
        <v>67</v>
      </c>
      <c r="D52" s="8" t="s">
        <v>68</v>
      </c>
      <c r="E52" s="7" t="s">
        <v>69</v>
      </c>
      <c r="F52" s="8" t="s">
        <v>70</v>
      </c>
      <c r="G52" s="7" t="s">
        <v>71</v>
      </c>
      <c r="H52" s="8" t="s">
        <v>72</v>
      </c>
      <c r="I52" s="7" t="s">
        <v>73</v>
      </c>
      <c r="J52" s="8" t="s">
        <v>74</v>
      </c>
      <c r="K52" s="7" t="s">
        <v>75</v>
      </c>
      <c r="L52" s="8" t="s">
        <v>76</v>
      </c>
      <c r="M52" s="93" t="s">
        <v>65</v>
      </c>
      <c r="N52" s="8" t="s">
        <v>1</v>
      </c>
    </row>
    <row r="53" spans="1:14" x14ac:dyDescent="0.3">
      <c r="A53" t="s">
        <v>19</v>
      </c>
      <c r="B53" s="62"/>
      <c r="C53" s="4"/>
      <c r="D53" s="1"/>
      <c r="E53" s="11"/>
      <c r="F53" s="1"/>
      <c r="G53" s="11"/>
      <c r="H53" s="4"/>
      <c r="I53" s="4"/>
      <c r="J53" s="1"/>
      <c r="K53" s="10">
        <v>100</v>
      </c>
      <c r="L53" s="11"/>
      <c r="M53" s="4">
        <v>591.59</v>
      </c>
      <c r="N53" s="4">
        <f t="shared" ref="N53:N59" si="2">SUM(B53:M53)</f>
        <v>691.59</v>
      </c>
    </row>
    <row r="54" spans="1:14" x14ac:dyDescent="0.3">
      <c r="A54" t="s">
        <v>11</v>
      </c>
      <c r="B54" s="62"/>
      <c r="C54" s="4">
        <v>990.1</v>
      </c>
      <c r="D54" s="1"/>
      <c r="E54" s="62"/>
      <c r="F54" s="4"/>
      <c r="G54" s="62"/>
      <c r="H54" s="4"/>
      <c r="I54" s="62"/>
      <c r="J54" s="62"/>
      <c r="K54" s="62"/>
      <c r="L54" s="62"/>
      <c r="M54" s="4"/>
      <c r="N54" s="4">
        <f t="shared" si="2"/>
        <v>990.1</v>
      </c>
    </row>
    <row r="55" spans="1:14" x14ac:dyDescent="0.3">
      <c r="A55" t="s">
        <v>77</v>
      </c>
      <c r="B55" s="62">
        <v>1809.5</v>
      </c>
      <c r="C55" s="4"/>
      <c r="D55" s="1"/>
      <c r="E55" s="4">
        <v>216.55</v>
      </c>
      <c r="F55" s="1">
        <v>386.4</v>
      </c>
      <c r="G55" s="4"/>
      <c r="H55" s="1"/>
      <c r="I55" s="4"/>
      <c r="J55" s="1"/>
      <c r="K55" s="4"/>
      <c r="L55" s="1"/>
      <c r="M55" s="4"/>
      <c r="N55" s="4">
        <f t="shared" si="2"/>
        <v>2412.4499999999998</v>
      </c>
    </row>
    <row r="56" spans="1:14" x14ac:dyDescent="0.3">
      <c r="A56" t="s">
        <v>2</v>
      </c>
      <c r="B56" s="62"/>
      <c r="C56" s="4">
        <v>2855</v>
      </c>
      <c r="D56" s="1"/>
      <c r="E56" s="4"/>
      <c r="F56" s="1"/>
      <c r="G56" s="4"/>
      <c r="H56" s="1"/>
      <c r="I56" s="4"/>
      <c r="J56" s="1"/>
      <c r="K56" s="4"/>
      <c r="L56" s="1"/>
      <c r="M56" s="4"/>
      <c r="N56" s="4">
        <f t="shared" si="2"/>
        <v>2855</v>
      </c>
    </row>
    <row r="57" spans="1:14" x14ac:dyDescent="0.3">
      <c r="A57" t="s">
        <v>78</v>
      </c>
      <c r="B57" s="62">
        <v>200</v>
      </c>
      <c r="C57" s="4">
        <v>1000</v>
      </c>
      <c r="D57" s="1"/>
      <c r="E57" s="4"/>
      <c r="F57" s="1"/>
      <c r="G57" s="4"/>
      <c r="H57" s="1"/>
      <c r="I57" s="4">
        <v>2630</v>
      </c>
      <c r="J57" s="1"/>
      <c r="K57" s="4"/>
      <c r="L57" s="1"/>
      <c r="M57" s="4"/>
      <c r="N57" s="4">
        <f t="shared" si="2"/>
        <v>3830</v>
      </c>
    </row>
    <row r="58" spans="1:14" x14ac:dyDescent="0.3">
      <c r="A58" t="s">
        <v>4</v>
      </c>
      <c r="B58" s="37">
        <v>200</v>
      </c>
      <c r="C58" s="37">
        <v>159</v>
      </c>
      <c r="D58" s="38"/>
      <c r="E58" s="37"/>
      <c r="F58" s="38"/>
      <c r="G58" s="37"/>
      <c r="H58" s="38"/>
      <c r="I58" s="37"/>
      <c r="J58" s="38"/>
      <c r="K58" s="37"/>
      <c r="L58" s="38"/>
      <c r="M58" s="37"/>
      <c r="N58" s="4">
        <f t="shared" si="2"/>
        <v>359</v>
      </c>
    </row>
    <row r="59" spans="1:14" x14ac:dyDescent="0.3">
      <c r="A59" s="9" t="s">
        <v>18</v>
      </c>
      <c r="B59" s="4"/>
      <c r="C59" s="4">
        <v>150</v>
      </c>
      <c r="D59" s="1"/>
      <c r="E59" s="4"/>
      <c r="F59" s="1"/>
      <c r="G59" s="4"/>
      <c r="H59" s="1"/>
      <c r="I59" s="4">
        <v>152</v>
      </c>
      <c r="J59" s="1"/>
      <c r="K59" s="4"/>
      <c r="L59" s="1"/>
      <c r="M59" s="4"/>
      <c r="N59" s="4">
        <f t="shared" si="2"/>
        <v>302</v>
      </c>
    </row>
    <row r="60" spans="1:14" x14ac:dyDescent="0.3">
      <c r="A60" s="9" t="s">
        <v>63</v>
      </c>
      <c r="B60" s="62">
        <v>2202.6999999999998</v>
      </c>
      <c r="C60" s="62">
        <v>6866.45</v>
      </c>
      <c r="D60" s="62">
        <v>100</v>
      </c>
      <c r="E60" s="4"/>
      <c r="F60" s="1"/>
      <c r="G60" s="4"/>
      <c r="H60" s="1"/>
      <c r="I60" s="4"/>
      <c r="J60" s="1"/>
      <c r="K60" s="4"/>
      <c r="L60" s="1"/>
      <c r="M60" s="4"/>
      <c r="N60" s="4">
        <f t="shared" ref="N60:N67" si="3">SUM(B60:M60)</f>
        <v>9169.15</v>
      </c>
    </row>
    <row r="61" spans="1:14" x14ac:dyDescent="0.3">
      <c r="A61" t="s">
        <v>79</v>
      </c>
      <c r="B61" s="62">
        <v>80</v>
      </c>
      <c r="C61" s="62">
        <v>470</v>
      </c>
      <c r="D61" s="4"/>
      <c r="E61" s="4">
        <v>66</v>
      </c>
      <c r="F61" s="1"/>
      <c r="G61" s="62"/>
      <c r="H61" s="4"/>
      <c r="I61" s="4"/>
      <c r="J61" s="1"/>
      <c r="K61" s="4"/>
      <c r="L61" s="1"/>
      <c r="M61" s="4"/>
      <c r="N61" s="4">
        <f t="shared" si="3"/>
        <v>616</v>
      </c>
    </row>
    <row r="62" spans="1:14" x14ac:dyDescent="0.3">
      <c r="A62" t="s">
        <v>16</v>
      </c>
      <c r="B62" s="88"/>
      <c r="C62" s="62">
        <v>50</v>
      </c>
      <c r="D62" s="4">
        <v>50</v>
      </c>
      <c r="E62" s="4">
        <v>50</v>
      </c>
      <c r="F62" s="4"/>
      <c r="G62" s="1"/>
      <c r="H62" s="4">
        <v>100</v>
      </c>
      <c r="I62" s="4"/>
      <c r="J62" s="1">
        <v>90</v>
      </c>
      <c r="K62" s="4"/>
      <c r="L62" s="1">
        <v>50</v>
      </c>
      <c r="M62" s="4"/>
      <c r="N62" s="4">
        <f t="shared" si="3"/>
        <v>390</v>
      </c>
    </row>
    <row r="63" spans="1:14" x14ac:dyDescent="0.3">
      <c r="A63" t="s">
        <v>87</v>
      </c>
      <c r="B63" s="89"/>
      <c r="C63" s="37"/>
      <c r="D63" s="37"/>
      <c r="E63" s="37"/>
      <c r="F63" s="38"/>
      <c r="G63" s="37"/>
      <c r="H63" s="38"/>
      <c r="I63" s="37">
        <v>660</v>
      </c>
      <c r="J63" s="38"/>
      <c r="K63" s="37"/>
      <c r="L63" s="38"/>
      <c r="M63" s="37"/>
      <c r="N63" s="4">
        <f t="shared" si="3"/>
        <v>660</v>
      </c>
    </row>
    <row r="64" spans="1:14" x14ac:dyDescent="0.3">
      <c r="A64" t="s">
        <v>83</v>
      </c>
      <c r="B64" s="62"/>
      <c r="C64" s="4"/>
      <c r="D64" s="4">
        <v>1300</v>
      </c>
      <c r="E64" s="4">
        <v>200</v>
      </c>
      <c r="F64" s="33"/>
      <c r="G64" s="4"/>
      <c r="H64" s="33"/>
      <c r="I64" s="4"/>
      <c r="J64" s="33"/>
      <c r="K64" s="4"/>
      <c r="L64" s="33"/>
      <c r="M64" s="4"/>
      <c r="N64" s="4">
        <f t="shared" si="3"/>
        <v>1500</v>
      </c>
    </row>
    <row r="65" spans="1:14" x14ac:dyDescent="0.3">
      <c r="A65" t="s">
        <v>5</v>
      </c>
      <c r="B65" s="62">
        <v>210</v>
      </c>
      <c r="C65" s="4"/>
      <c r="E65" s="4"/>
      <c r="F65" s="1"/>
      <c r="G65" s="4"/>
      <c r="H65" s="1"/>
      <c r="I65" s="4"/>
      <c r="J65" s="1"/>
      <c r="K65" s="4"/>
      <c r="L65" s="1"/>
      <c r="M65" s="4"/>
      <c r="N65" s="4">
        <f t="shared" si="3"/>
        <v>210</v>
      </c>
    </row>
    <row r="66" spans="1:14" x14ac:dyDescent="0.3">
      <c r="A66" t="s">
        <v>3</v>
      </c>
      <c r="B66" s="62">
        <v>4.7</v>
      </c>
      <c r="C66" s="4">
        <v>1.57</v>
      </c>
      <c r="D66" s="4">
        <v>10.14</v>
      </c>
      <c r="E66" s="4">
        <v>2.5299999999999998</v>
      </c>
      <c r="F66" s="1">
        <v>0.78</v>
      </c>
      <c r="G66" s="4">
        <v>0.2</v>
      </c>
      <c r="H66" s="1">
        <v>0.2</v>
      </c>
      <c r="I66" s="4">
        <v>0.2</v>
      </c>
      <c r="J66" s="1">
        <v>0.2</v>
      </c>
      <c r="K66" s="4">
        <v>0.2</v>
      </c>
      <c r="L66" s="1">
        <v>0.18</v>
      </c>
      <c r="M66" s="4">
        <v>0.15</v>
      </c>
      <c r="N66" s="4">
        <f t="shared" si="3"/>
        <v>21.049999999999997</v>
      </c>
    </row>
    <row r="67" spans="1:14" ht="15" thickBot="1" x14ac:dyDescent="0.35">
      <c r="A67" s="2" t="s">
        <v>1</v>
      </c>
      <c r="B67" s="90">
        <f t="shared" ref="B67:M67" si="4">SUM(B53:B66)</f>
        <v>4706.8999999999996</v>
      </c>
      <c r="C67" s="90">
        <f t="shared" si="4"/>
        <v>12542.119999999999</v>
      </c>
      <c r="D67" s="5">
        <f t="shared" si="4"/>
        <v>1460.14</v>
      </c>
      <c r="E67" s="5">
        <f t="shared" si="4"/>
        <v>535.07999999999993</v>
      </c>
      <c r="F67" s="5">
        <f t="shared" si="4"/>
        <v>387.17999999999995</v>
      </c>
      <c r="G67" s="5">
        <f t="shared" si="4"/>
        <v>0.2</v>
      </c>
      <c r="H67" s="5">
        <f t="shared" si="4"/>
        <v>100.2</v>
      </c>
      <c r="I67" s="5">
        <f t="shared" si="4"/>
        <v>3442.2</v>
      </c>
      <c r="J67" s="5">
        <f t="shared" si="4"/>
        <v>90.2</v>
      </c>
      <c r="K67" s="5">
        <f t="shared" si="4"/>
        <v>100.2</v>
      </c>
      <c r="L67" s="5">
        <f t="shared" si="4"/>
        <v>50.18</v>
      </c>
      <c r="M67" s="5">
        <f t="shared" si="4"/>
        <v>591.74</v>
      </c>
      <c r="N67" s="5">
        <f t="shared" si="3"/>
        <v>24006.340000000004</v>
      </c>
    </row>
    <row r="68" spans="1:14" ht="15" thickTop="1" x14ac:dyDescent="0.3">
      <c r="A68" s="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x14ac:dyDescent="0.3">
      <c r="A69" s="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1:14" x14ac:dyDescent="0.3">
      <c r="A70" s="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1:14" ht="25.8" x14ac:dyDescent="0.5">
      <c r="D71" s="114" t="s">
        <v>92</v>
      </c>
    </row>
    <row r="72" spans="1:14" x14ac:dyDescent="0.3">
      <c r="A72" t="s">
        <v>8</v>
      </c>
      <c r="B72" s="42">
        <v>6834.92</v>
      </c>
      <c r="C72" s="1">
        <v>3921.73</v>
      </c>
      <c r="D72" s="1">
        <v>12106.47</v>
      </c>
      <c r="E72" s="1">
        <v>11461.93</v>
      </c>
      <c r="F72" s="1">
        <v>5372.11</v>
      </c>
      <c r="G72" s="1">
        <v>5510.49</v>
      </c>
      <c r="H72" s="1">
        <v>5183.95</v>
      </c>
      <c r="I72" s="1">
        <v>5233.1899999999996</v>
      </c>
      <c r="J72" s="1">
        <v>7643.23</v>
      </c>
      <c r="K72" s="1">
        <v>6971.82</v>
      </c>
      <c r="L72" s="1">
        <v>5206.78</v>
      </c>
      <c r="M72" s="1">
        <v>4426.03</v>
      </c>
      <c r="N72" s="42">
        <v>6834.92</v>
      </c>
    </row>
    <row r="73" spans="1:14" x14ac:dyDescent="0.3">
      <c r="A73" s="9" t="s">
        <v>6</v>
      </c>
      <c r="B73" s="1">
        <v>4706.8999999999996</v>
      </c>
      <c r="C73" s="44">
        <v>12542.12</v>
      </c>
      <c r="D73" s="1">
        <v>1460.14</v>
      </c>
      <c r="E73" s="1">
        <v>535.08000000000004</v>
      </c>
      <c r="F73" s="1">
        <v>387.18</v>
      </c>
      <c r="G73" s="1">
        <v>0.2</v>
      </c>
      <c r="H73" s="1">
        <v>100.2</v>
      </c>
      <c r="I73" s="1">
        <v>3442.2</v>
      </c>
      <c r="J73" s="1">
        <v>90.2</v>
      </c>
      <c r="K73" s="1">
        <v>100.2</v>
      </c>
      <c r="L73" s="1">
        <v>50.18</v>
      </c>
      <c r="M73" s="1">
        <v>591.74</v>
      </c>
      <c r="N73" s="1">
        <v>24006.34</v>
      </c>
    </row>
    <row r="74" spans="1:14" x14ac:dyDescent="0.3">
      <c r="A74" s="9" t="s">
        <v>7</v>
      </c>
      <c r="B74" s="1">
        <v>7620.09</v>
      </c>
      <c r="C74" s="1">
        <v>4357.38</v>
      </c>
      <c r="D74" s="1">
        <v>2104.6799999999998</v>
      </c>
      <c r="E74" s="1">
        <v>6624.9</v>
      </c>
      <c r="F74" s="1">
        <v>248.8</v>
      </c>
      <c r="G74" s="1">
        <v>326.74</v>
      </c>
      <c r="H74" s="1">
        <v>50.96</v>
      </c>
      <c r="I74" s="1">
        <v>1032.1600000000001</v>
      </c>
      <c r="J74" s="1">
        <v>761.61</v>
      </c>
      <c r="K74" s="1">
        <v>1865.24</v>
      </c>
      <c r="L74" s="1">
        <v>830.93</v>
      </c>
      <c r="M74" s="1">
        <v>1310.84</v>
      </c>
      <c r="N74" s="1">
        <v>27134.33</v>
      </c>
    </row>
    <row r="75" spans="1:14" x14ac:dyDescent="0.3">
      <c r="A75" s="9" t="s">
        <v>9</v>
      </c>
      <c r="B75" s="1">
        <f t="shared" ref="B75:N75" si="5">SUM(B72+B73-B74)</f>
        <v>3921.7299999999996</v>
      </c>
      <c r="C75" s="1">
        <f t="shared" si="5"/>
        <v>12106.470000000001</v>
      </c>
      <c r="D75" s="1">
        <f t="shared" si="5"/>
        <v>11461.929999999998</v>
      </c>
      <c r="E75" s="1">
        <f t="shared" si="5"/>
        <v>5372.1100000000006</v>
      </c>
      <c r="F75" s="1">
        <f t="shared" si="5"/>
        <v>5510.49</v>
      </c>
      <c r="G75" s="1">
        <f t="shared" si="5"/>
        <v>5183.95</v>
      </c>
      <c r="H75" s="1">
        <f t="shared" si="5"/>
        <v>5233.1899999999996</v>
      </c>
      <c r="I75" s="1">
        <f t="shared" si="5"/>
        <v>7643.23</v>
      </c>
      <c r="J75" s="1">
        <f t="shared" si="5"/>
        <v>6971.82</v>
      </c>
      <c r="K75" s="1">
        <f t="shared" si="5"/>
        <v>5206.78</v>
      </c>
      <c r="L75" s="1">
        <f t="shared" si="5"/>
        <v>4426.03</v>
      </c>
      <c r="M75" s="1">
        <f t="shared" si="5"/>
        <v>3706.9299999999994</v>
      </c>
      <c r="N75" s="42">
        <f t="shared" si="5"/>
        <v>3706.9300000000003</v>
      </c>
    </row>
    <row r="76" spans="1:14" x14ac:dyDescent="0.3">
      <c r="B76" s="1"/>
      <c r="C76" s="42"/>
    </row>
    <row r="77" spans="1:14" x14ac:dyDescent="0.3">
      <c r="A77" s="40"/>
      <c r="B77" s="43" t="s">
        <v>81</v>
      </c>
      <c r="C77" s="43" t="s">
        <v>82</v>
      </c>
      <c r="D77" s="43" t="s">
        <v>82</v>
      </c>
      <c r="E77" s="43" t="s">
        <v>82</v>
      </c>
      <c r="F77" s="43" t="s">
        <v>82</v>
      </c>
      <c r="G77" s="43" t="s">
        <v>82</v>
      </c>
      <c r="H77" s="43" t="s">
        <v>82</v>
      </c>
      <c r="I77" s="43" t="s">
        <v>82</v>
      </c>
      <c r="J77" s="43" t="s">
        <v>82</v>
      </c>
      <c r="K77" s="43" t="s">
        <v>82</v>
      </c>
      <c r="L77" s="43" t="s">
        <v>82</v>
      </c>
      <c r="M77" s="43" t="s">
        <v>82</v>
      </c>
      <c r="N77" s="43" t="s">
        <v>82</v>
      </c>
    </row>
  </sheetData>
  <printOptions horizontalCentered="1" verticalCentered="1"/>
  <pageMargins left="0.31496062992126" right="0.118110236220472" top="0.15748031496063" bottom="0.15748031496063" header="0.31496062992126" footer="0.31496062992126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opLeftCell="B2" workbookViewId="0">
      <selection activeCell="B21" sqref="B21"/>
    </sheetView>
  </sheetViews>
  <sheetFormatPr defaultRowHeight="14.4" x14ac:dyDescent="0.3"/>
  <cols>
    <col min="1" max="1" width="2.6640625" customWidth="1"/>
    <col min="4" max="5" width="8.33203125" customWidth="1"/>
    <col min="6" max="6" width="8.88671875" customWidth="1"/>
    <col min="7" max="16" width="8.33203125" customWidth="1"/>
    <col min="17" max="17" width="13.5546875" customWidth="1"/>
  </cols>
  <sheetData>
    <row r="1" spans="2:20" x14ac:dyDescent="0.3">
      <c r="J1" s="26" t="s">
        <v>14</v>
      </c>
    </row>
    <row r="2" spans="2:20" ht="17.399999999999999" x14ac:dyDescent="0.3">
      <c r="B2" s="16" t="s">
        <v>11</v>
      </c>
      <c r="D2" s="17">
        <v>2006</v>
      </c>
      <c r="E2" s="17">
        <v>2007</v>
      </c>
      <c r="F2" s="17">
        <v>2008</v>
      </c>
      <c r="G2" s="17">
        <v>2009</v>
      </c>
      <c r="H2" s="18">
        <v>2010</v>
      </c>
      <c r="I2" s="19">
        <v>2011</v>
      </c>
      <c r="J2" s="18">
        <v>2012</v>
      </c>
      <c r="K2" s="18">
        <v>2013</v>
      </c>
      <c r="L2" s="18">
        <v>2014</v>
      </c>
      <c r="M2" s="18">
        <v>2015</v>
      </c>
      <c r="N2" s="18">
        <v>2016</v>
      </c>
      <c r="O2" s="18">
        <v>2017</v>
      </c>
      <c r="Q2" s="13" t="s">
        <v>34</v>
      </c>
      <c r="S2" s="49" t="s">
        <v>50</v>
      </c>
    </row>
    <row r="3" spans="2:20" x14ac:dyDescent="0.3">
      <c r="B3" s="20" t="s">
        <v>12</v>
      </c>
      <c r="D3" s="21">
        <v>374.5</v>
      </c>
      <c r="E3" s="21">
        <v>534.75</v>
      </c>
      <c r="F3" s="21">
        <v>432.6</v>
      </c>
      <c r="G3" s="21">
        <v>297.02</v>
      </c>
      <c r="H3" s="21">
        <v>532.75</v>
      </c>
      <c r="I3" s="22">
        <v>344.6</v>
      </c>
      <c r="J3" s="23">
        <v>370.39</v>
      </c>
      <c r="K3" s="23">
        <v>529.76</v>
      </c>
      <c r="L3" s="23">
        <v>455.86</v>
      </c>
      <c r="M3" s="46">
        <v>477.29</v>
      </c>
      <c r="N3" s="23">
        <v>484.64</v>
      </c>
      <c r="O3" s="23">
        <v>0</v>
      </c>
    </row>
    <row r="4" spans="2:20" x14ac:dyDescent="0.3">
      <c r="B4" s="20" t="s">
        <v>6</v>
      </c>
      <c r="D4" s="21">
        <v>1342.6</v>
      </c>
      <c r="E4" s="21">
        <v>1538.2</v>
      </c>
      <c r="F4" s="21">
        <v>1489.65</v>
      </c>
      <c r="G4" s="24">
        <v>1800.5</v>
      </c>
      <c r="H4" s="23">
        <v>1344.35</v>
      </c>
      <c r="I4" s="23">
        <v>1391.45</v>
      </c>
      <c r="J4" s="23">
        <v>968.3</v>
      </c>
      <c r="K4" s="23">
        <v>1493.8</v>
      </c>
      <c r="L4" s="23">
        <v>1484.75</v>
      </c>
      <c r="M4" s="23">
        <v>1218.9000000000001</v>
      </c>
      <c r="N4" s="23">
        <v>1486.15</v>
      </c>
      <c r="O4" s="23">
        <v>0</v>
      </c>
      <c r="Q4" s="54" t="s">
        <v>12</v>
      </c>
    </row>
    <row r="5" spans="2:20" ht="15" thickBot="1" x14ac:dyDescent="0.35">
      <c r="B5" s="20" t="s">
        <v>13</v>
      </c>
      <c r="D5" s="25">
        <f t="shared" ref="D5:N5" si="0">SUM(D4-D3)</f>
        <v>968.09999999999991</v>
      </c>
      <c r="E5" s="25">
        <f t="shared" si="0"/>
        <v>1003.45</v>
      </c>
      <c r="F5" s="25">
        <f t="shared" si="0"/>
        <v>1057.0500000000002</v>
      </c>
      <c r="G5" s="25">
        <f t="shared" si="0"/>
        <v>1503.48</v>
      </c>
      <c r="H5" s="25">
        <f t="shared" si="0"/>
        <v>811.59999999999991</v>
      </c>
      <c r="I5" s="25">
        <f t="shared" si="0"/>
        <v>1046.8499999999999</v>
      </c>
      <c r="J5" s="25">
        <f t="shared" si="0"/>
        <v>597.91</v>
      </c>
      <c r="K5" s="25">
        <f t="shared" si="0"/>
        <v>964.04</v>
      </c>
      <c r="L5" s="25">
        <f t="shared" si="0"/>
        <v>1028.8899999999999</v>
      </c>
      <c r="M5" s="25">
        <f t="shared" si="0"/>
        <v>741.61000000000013</v>
      </c>
      <c r="N5" s="25">
        <f t="shared" si="0"/>
        <v>1001.5100000000001</v>
      </c>
      <c r="O5" s="25">
        <v>0</v>
      </c>
      <c r="P5" s="32"/>
      <c r="R5" t="s">
        <v>35</v>
      </c>
      <c r="S5" s="12"/>
      <c r="T5">
        <v>1716</v>
      </c>
    </row>
    <row r="6" spans="2:20" ht="15" thickTop="1" x14ac:dyDescent="0.3">
      <c r="M6" s="47"/>
      <c r="R6" t="s">
        <v>36</v>
      </c>
      <c r="S6" s="14"/>
      <c r="T6" s="9">
        <v>1210</v>
      </c>
    </row>
    <row r="7" spans="2:20" x14ac:dyDescent="0.3">
      <c r="M7" s="14" t="s">
        <v>27</v>
      </c>
      <c r="N7" s="48">
        <v>867</v>
      </c>
      <c r="R7" t="s">
        <v>37</v>
      </c>
      <c r="T7">
        <v>1210</v>
      </c>
    </row>
    <row r="8" spans="2:20" x14ac:dyDescent="0.3">
      <c r="M8" s="14" t="s">
        <v>28</v>
      </c>
      <c r="N8" s="48">
        <v>976</v>
      </c>
      <c r="R8" t="s">
        <v>38</v>
      </c>
      <c r="T8">
        <v>990</v>
      </c>
    </row>
    <row r="9" spans="2:20" x14ac:dyDescent="0.3">
      <c r="J9" s="26" t="s">
        <v>14</v>
      </c>
      <c r="R9" t="s">
        <v>39</v>
      </c>
      <c r="T9">
        <v>990</v>
      </c>
    </row>
    <row r="10" spans="2:20" ht="15.6" x14ac:dyDescent="0.3">
      <c r="B10" s="16" t="s">
        <v>2</v>
      </c>
      <c r="D10" s="17">
        <v>2006</v>
      </c>
      <c r="E10" s="17">
        <v>2007</v>
      </c>
      <c r="F10" s="17">
        <v>2008</v>
      </c>
      <c r="G10" s="18">
        <v>2009</v>
      </c>
      <c r="H10" s="18">
        <v>2010</v>
      </c>
      <c r="I10" s="18">
        <v>2011</v>
      </c>
      <c r="J10" s="18">
        <v>2012</v>
      </c>
      <c r="K10" s="18">
        <v>2013</v>
      </c>
      <c r="L10" s="18">
        <v>2014</v>
      </c>
      <c r="M10" s="18">
        <v>2015</v>
      </c>
      <c r="N10" s="18">
        <v>2016</v>
      </c>
      <c r="O10" s="18">
        <v>2017</v>
      </c>
      <c r="R10" t="s">
        <v>40</v>
      </c>
      <c r="T10">
        <v>500</v>
      </c>
    </row>
    <row r="11" spans="2:20" x14ac:dyDescent="0.3">
      <c r="B11" s="20" t="s">
        <v>12</v>
      </c>
      <c r="D11" s="21">
        <v>329.02</v>
      </c>
      <c r="E11" s="21">
        <v>976</v>
      </c>
      <c r="F11" s="21">
        <v>906.36</v>
      </c>
      <c r="G11">
        <v>1380.39</v>
      </c>
      <c r="H11" s="21">
        <v>1717.6</v>
      </c>
      <c r="I11" s="21">
        <v>2344.88</v>
      </c>
      <c r="J11" s="21">
        <v>2344.71</v>
      </c>
      <c r="K11" s="21">
        <v>2569.9699999999998</v>
      </c>
      <c r="L11" s="21">
        <v>1520.23</v>
      </c>
      <c r="M11" s="21">
        <v>1158.7</v>
      </c>
      <c r="N11" s="21">
        <v>1280.3800000000001</v>
      </c>
      <c r="O11" s="21">
        <v>1380.29</v>
      </c>
      <c r="R11" t="s">
        <v>41</v>
      </c>
      <c r="T11">
        <v>500</v>
      </c>
    </row>
    <row r="12" spans="2:20" x14ac:dyDescent="0.3">
      <c r="B12" s="20" t="s">
        <v>6</v>
      </c>
      <c r="D12" s="21">
        <v>441</v>
      </c>
      <c r="E12" s="21">
        <v>1948</v>
      </c>
      <c r="F12" s="21">
        <v>1550</v>
      </c>
      <c r="G12" s="21">
        <v>2872.4</v>
      </c>
      <c r="H12" s="21">
        <v>3050</v>
      </c>
      <c r="I12" s="21">
        <v>4504.5</v>
      </c>
      <c r="J12" s="21">
        <v>4605</v>
      </c>
      <c r="K12" s="21">
        <v>4785</v>
      </c>
      <c r="L12" s="21">
        <v>4893.5</v>
      </c>
      <c r="M12" s="21">
        <v>3630</v>
      </c>
      <c r="N12" s="21">
        <v>4265</v>
      </c>
      <c r="O12" s="21">
        <v>3165</v>
      </c>
      <c r="R12" t="s">
        <v>42</v>
      </c>
      <c r="T12">
        <v>4000</v>
      </c>
    </row>
    <row r="13" spans="2:20" ht="15" thickBot="1" x14ac:dyDescent="0.35">
      <c r="B13" s="20" t="s">
        <v>13</v>
      </c>
      <c r="D13" s="25">
        <f t="shared" ref="D13:L13" si="1">SUM(D12-D11)</f>
        <v>111.98000000000002</v>
      </c>
      <c r="E13" s="25">
        <f t="shared" si="1"/>
        <v>972</v>
      </c>
      <c r="F13" s="25">
        <f t="shared" si="1"/>
        <v>643.64</v>
      </c>
      <c r="G13" s="25">
        <f t="shared" si="1"/>
        <v>1492.01</v>
      </c>
      <c r="H13" s="25">
        <f t="shared" si="1"/>
        <v>1332.4</v>
      </c>
      <c r="I13" s="25">
        <f t="shared" si="1"/>
        <v>2159.62</v>
      </c>
      <c r="J13" s="25">
        <f t="shared" si="1"/>
        <v>2260.29</v>
      </c>
      <c r="K13" s="25">
        <f t="shared" si="1"/>
        <v>2215.0300000000002</v>
      </c>
      <c r="L13" s="25">
        <f t="shared" si="1"/>
        <v>3373.27</v>
      </c>
      <c r="M13" s="25">
        <f t="shared" ref="M13:O13" si="2">SUM(M12-M11)</f>
        <v>2471.3000000000002</v>
      </c>
      <c r="N13" s="25">
        <f t="shared" si="2"/>
        <v>2984.62</v>
      </c>
      <c r="O13" s="25">
        <f t="shared" si="2"/>
        <v>1784.71</v>
      </c>
      <c r="R13" t="s">
        <v>43</v>
      </c>
      <c r="T13">
        <v>169.03</v>
      </c>
    </row>
    <row r="14" spans="2:20" ht="15.6" thickTop="1" thickBot="1" x14ac:dyDescent="0.35">
      <c r="M14" s="47"/>
      <c r="Q14" s="55" t="s">
        <v>6</v>
      </c>
      <c r="T14" s="56">
        <f>SUM(T5:T13)</f>
        <v>11285.03</v>
      </c>
    </row>
    <row r="15" spans="2:20" ht="15" thickTop="1" x14ac:dyDescent="0.3">
      <c r="N15" s="14" t="s">
        <v>27</v>
      </c>
      <c r="O15" s="48">
        <v>2566</v>
      </c>
    </row>
    <row r="16" spans="2:20" x14ac:dyDescent="0.3">
      <c r="B16" s="50" t="s">
        <v>30</v>
      </c>
      <c r="F16" s="50" t="s">
        <v>32</v>
      </c>
      <c r="G16" s="1"/>
      <c r="N16" s="14" t="s">
        <v>28</v>
      </c>
      <c r="O16" s="48">
        <v>2072</v>
      </c>
      <c r="Q16" s="21"/>
      <c r="R16" t="s">
        <v>44</v>
      </c>
      <c r="T16">
        <v>1100</v>
      </c>
    </row>
    <row r="17" spans="2:20" x14ac:dyDescent="0.3">
      <c r="G17" s="1"/>
      <c r="Q17" s="21"/>
      <c r="R17" t="s">
        <v>45</v>
      </c>
      <c r="T17">
        <v>11480</v>
      </c>
    </row>
    <row r="18" spans="2:20" ht="15" thickBot="1" x14ac:dyDescent="0.35">
      <c r="B18" s="58" t="s">
        <v>6</v>
      </c>
      <c r="C18" s="1">
        <v>596</v>
      </c>
      <c r="F18" s="58" t="s">
        <v>33</v>
      </c>
      <c r="G18" s="59">
        <v>500</v>
      </c>
      <c r="T18" s="56">
        <f>SUM(T16:T17)</f>
        <v>12580</v>
      </c>
    </row>
    <row r="19" spans="2:20" ht="15" thickTop="1" x14ac:dyDescent="0.3">
      <c r="B19" s="58" t="s">
        <v>7</v>
      </c>
      <c r="C19" s="1">
        <v>1106.8</v>
      </c>
      <c r="D19" s="57" t="s">
        <v>46</v>
      </c>
      <c r="F19" s="58" t="s">
        <v>7</v>
      </c>
      <c r="G19" s="60">
        <v>1629</v>
      </c>
    </row>
    <row r="20" spans="2:20" x14ac:dyDescent="0.3">
      <c r="B20" s="58" t="s">
        <v>31</v>
      </c>
      <c r="C20" s="53">
        <f>SUM(C19-C18)</f>
        <v>510.79999999999995</v>
      </c>
      <c r="D20" s="52" t="s">
        <v>47</v>
      </c>
      <c r="F20" s="58" t="s">
        <v>48</v>
      </c>
      <c r="G20" s="63">
        <v>1054</v>
      </c>
      <c r="S20" s="40" t="s">
        <v>17</v>
      </c>
      <c r="T20" s="15">
        <f>SUM(T18-T14)</f>
        <v>1294.9699999999993</v>
      </c>
    </row>
    <row r="21" spans="2:20" x14ac:dyDescent="0.3">
      <c r="F21" s="58" t="s">
        <v>31</v>
      </c>
      <c r="G21" s="64">
        <v>75</v>
      </c>
      <c r="H21" s="52" t="s">
        <v>49</v>
      </c>
    </row>
    <row r="22" spans="2:20" x14ac:dyDescent="0.3">
      <c r="G22" s="61"/>
    </row>
  </sheetData>
  <printOptions horizontalCentered="1" verticalCentered="1"/>
  <pageMargins left="0" right="0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workbookViewId="0">
      <selection activeCell="F14" sqref="F14"/>
    </sheetView>
  </sheetViews>
  <sheetFormatPr defaultRowHeight="14.4" x14ac:dyDescent="0.3"/>
  <cols>
    <col min="2" max="3" width="10.109375" customWidth="1"/>
    <col min="4" max="5" width="10" customWidth="1"/>
    <col min="6" max="6" width="10.109375" customWidth="1"/>
    <col min="7" max="7" width="10.21875" customWidth="1"/>
    <col min="8" max="8" width="10.109375" customWidth="1"/>
  </cols>
  <sheetData>
    <row r="2" spans="1:18" ht="18" x14ac:dyDescent="0.35">
      <c r="A2" s="49"/>
      <c r="B2" s="65" t="s">
        <v>51</v>
      </c>
      <c r="E2" s="49"/>
    </row>
    <row r="4" spans="1:18" x14ac:dyDescent="0.3">
      <c r="A4" s="50"/>
      <c r="B4" s="51"/>
      <c r="E4" s="50"/>
      <c r="F4" s="51"/>
    </row>
    <row r="5" spans="1:18" x14ac:dyDescent="0.3">
      <c r="A5" s="80" t="s">
        <v>29</v>
      </c>
      <c r="B5" s="66" t="s">
        <v>54</v>
      </c>
      <c r="C5" s="81" t="s">
        <v>55</v>
      </c>
      <c r="D5" s="80" t="s">
        <v>56</v>
      </c>
      <c r="E5" s="81" t="s">
        <v>57</v>
      </c>
      <c r="F5" s="66"/>
      <c r="G5" s="82"/>
      <c r="H5" s="67"/>
      <c r="I5" s="67"/>
      <c r="J5" s="67"/>
      <c r="K5" s="67"/>
      <c r="L5" s="67"/>
      <c r="M5" s="67"/>
      <c r="N5" s="67"/>
      <c r="O5" s="67"/>
      <c r="P5" s="68"/>
      <c r="Q5" s="12"/>
      <c r="R5" s="12"/>
    </row>
    <row r="6" spans="1:18" x14ac:dyDescent="0.3">
      <c r="A6" s="70"/>
      <c r="B6" s="69"/>
      <c r="C6" s="83"/>
      <c r="D6" s="70"/>
      <c r="E6" s="71"/>
      <c r="F6" s="69"/>
      <c r="G6" s="72"/>
      <c r="H6" s="72"/>
      <c r="I6" s="72"/>
      <c r="J6" s="72"/>
      <c r="K6" s="72"/>
      <c r="L6" s="72"/>
      <c r="M6" s="72"/>
      <c r="N6" s="72"/>
      <c r="O6" s="72"/>
      <c r="P6" s="73"/>
      <c r="Q6" s="12"/>
      <c r="R6" s="12"/>
    </row>
    <row r="7" spans="1:18" x14ac:dyDescent="0.3">
      <c r="A7" s="70" t="s">
        <v>58</v>
      </c>
      <c r="B7" s="69">
        <v>198</v>
      </c>
      <c r="C7" s="84">
        <v>146.5</v>
      </c>
      <c r="D7" s="70"/>
      <c r="E7" s="71"/>
      <c r="F7" s="69"/>
      <c r="G7" s="72"/>
      <c r="H7" s="72"/>
      <c r="I7" s="72"/>
      <c r="J7" s="72"/>
      <c r="K7" s="72"/>
      <c r="L7" s="72"/>
      <c r="M7" s="72"/>
      <c r="N7" s="72"/>
      <c r="O7" s="72"/>
      <c r="P7" s="73"/>
      <c r="Q7" s="12"/>
      <c r="R7" s="12"/>
    </row>
    <row r="8" spans="1:18" x14ac:dyDescent="0.3">
      <c r="A8" s="70" t="s">
        <v>52</v>
      </c>
      <c r="B8" s="69"/>
      <c r="C8" s="71"/>
      <c r="D8" s="70"/>
      <c r="E8" s="71"/>
      <c r="F8" s="69"/>
      <c r="G8" s="72"/>
      <c r="H8" s="72"/>
      <c r="I8" s="72"/>
      <c r="J8" s="72"/>
      <c r="K8" s="72"/>
      <c r="L8" s="72"/>
      <c r="M8" s="72"/>
      <c r="N8" s="72"/>
      <c r="O8" s="72"/>
      <c r="P8" s="73"/>
      <c r="Q8" s="12"/>
      <c r="R8" s="12"/>
    </row>
    <row r="9" spans="1:18" x14ac:dyDescent="0.3">
      <c r="A9" s="70"/>
      <c r="B9" s="69"/>
      <c r="C9" s="71"/>
      <c r="D9" s="70"/>
      <c r="E9" s="71"/>
      <c r="F9" s="69"/>
      <c r="G9" s="72"/>
      <c r="H9" s="72"/>
      <c r="I9" s="72"/>
      <c r="J9" s="72"/>
      <c r="K9" s="72"/>
      <c r="L9" s="72"/>
      <c r="M9" s="72"/>
      <c r="N9" s="72"/>
      <c r="O9" s="72"/>
      <c r="P9" s="73"/>
      <c r="Q9" s="12"/>
      <c r="R9" s="12"/>
    </row>
    <row r="10" spans="1:18" x14ac:dyDescent="0.3">
      <c r="A10" s="76" t="s">
        <v>53</v>
      </c>
      <c r="B10" s="74"/>
      <c r="C10" s="75"/>
      <c r="D10" s="76"/>
      <c r="E10" s="75"/>
      <c r="F10" s="74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12"/>
      <c r="R10" s="12"/>
    </row>
    <row r="11" spans="1:18" x14ac:dyDescent="0.3">
      <c r="A11" s="12"/>
      <c r="B11" s="79"/>
      <c r="C11" s="12"/>
      <c r="D11" s="12"/>
      <c r="E11" s="12"/>
      <c r="F11" s="79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x14ac:dyDescent="0.3">
      <c r="A12" s="12"/>
      <c r="B12" s="79"/>
      <c r="C12" s="12"/>
      <c r="D12" s="12"/>
      <c r="E12" s="12"/>
      <c r="F12" s="79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3">
      <c r="B13" s="1"/>
      <c r="F13" s="1"/>
    </row>
    <row r="14" spans="1:18" x14ac:dyDescent="0.3">
      <c r="B14" s="1"/>
      <c r="E14" s="12"/>
      <c r="F14" s="79"/>
    </row>
    <row r="15" spans="1:18" x14ac:dyDescent="0.3">
      <c r="B15" s="1"/>
      <c r="C15" s="12"/>
      <c r="F15" s="1"/>
    </row>
    <row r="16" spans="1:18" x14ac:dyDescent="0.3">
      <c r="B16" s="1"/>
      <c r="C16" s="12"/>
      <c r="F16" s="1"/>
    </row>
    <row r="17" spans="2:6" x14ac:dyDescent="0.3">
      <c r="B17" s="1"/>
      <c r="F17" s="1"/>
    </row>
    <row r="18" spans="2:6" x14ac:dyDescent="0.3">
      <c r="B18" s="1"/>
      <c r="F18" s="1"/>
    </row>
    <row r="19" spans="2:6" x14ac:dyDescent="0.3">
      <c r="B19" s="1"/>
      <c r="F19" s="1"/>
    </row>
    <row r="20" spans="2:6" x14ac:dyDescent="0.3">
      <c r="B20" s="1"/>
      <c r="F20" s="1"/>
    </row>
    <row r="21" spans="2:6" x14ac:dyDescent="0.3">
      <c r="F21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&amp; Expenditure  2018</vt:lpstr>
      <vt:lpstr>Projects summaries</vt:lpstr>
      <vt:lpstr>Lions Shed BBQ's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2020-11-10T01:31:24Z</cp:lastPrinted>
  <dcterms:created xsi:type="dcterms:W3CDTF">2013-02-07T09:13:02Z</dcterms:created>
  <dcterms:modified xsi:type="dcterms:W3CDTF">2020-11-10T05:21:10Z</dcterms:modified>
</cp:coreProperties>
</file>